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1360" windowHeight="8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'Sheet1'!$G$1:$N$33</definedName>
  </definedNames>
  <calcPr fullCalcOnLoad="1"/>
</workbook>
</file>

<file path=xl/comments1.xml><?xml version="1.0" encoding="utf-8"?>
<comments xmlns="http://schemas.openxmlformats.org/spreadsheetml/2006/main">
  <authors>
    <author>Randy</author>
  </authors>
  <commentList>
    <comment ref="C8" authorId="0">
      <text>
        <r>
          <rPr>
            <b/>
            <sz val="9"/>
            <rFont val="Tahoma"/>
            <family val="2"/>
          </rPr>
          <t>enter gallons
max 25 gals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W&amp;B 9-17-2010
</t>
        </r>
      </text>
    </comment>
    <comment ref="D7" authorId="0">
      <text>
        <r>
          <rPr>
            <b/>
            <sz val="9"/>
            <rFont val="Tahoma"/>
            <family val="2"/>
          </rPr>
          <t>Max 200lbs</t>
        </r>
      </text>
    </comment>
  </commentList>
</comments>
</file>

<file path=xl/sharedStrings.xml><?xml version="1.0" encoding="utf-8"?>
<sst xmlns="http://schemas.openxmlformats.org/spreadsheetml/2006/main" count="24" uniqueCount="23">
  <si>
    <t>Location</t>
  </si>
  <si>
    <t>Plane</t>
  </si>
  <si>
    <t xml:space="preserve">Fuel </t>
  </si>
  <si>
    <t>Weight (lbs)</t>
  </si>
  <si>
    <t>Arm (in)</t>
  </si>
  <si>
    <t>Totals</t>
  </si>
  <si>
    <t>Inches</t>
  </si>
  <si>
    <t>Weight</t>
  </si>
  <si>
    <t xml:space="preserve">           Graph Data</t>
  </si>
  <si>
    <t xml:space="preserve">                           Arm Calculation table</t>
  </si>
  <si>
    <t>No Fuel</t>
  </si>
  <si>
    <t>Pilot/Front</t>
  </si>
  <si>
    <t>Passenger</t>
  </si>
  <si>
    <t xml:space="preserve"> Gal of Fuel</t>
  </si>
  <si>
    <t>Baggage</t>
  </si>
  <si>
    <t xml:space="preserve">               Weight at Take off</t>
  </si>
  <si>
    <t>Total</t>
  </si>
  <si>
    <t>Useful Load</t>
  </si>
  <si>
    <t>Max gross weight</t>
  </si>
  <si>
    <t>lbs</t>
  </si>
  <si>
    <t>Front Seat Occupants</t>
  </si>
  <si>
    <t>Aft Cargo</t>
  </si>
  <si>
    <t>Moment/ (in-lb)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</si>
</sst>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0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8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/>
    </xf>
    <xf numFmtId="2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left"/>
    </xf>
    <xf numFmtId="0" fontId="0" fillId="34" borderId="22" xfId="0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Cessna 150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N23453</a:t>
            </a:r>
          </a:p>
        </c:rich>
      </c:tx>
      <c:layout>
        <c:manualLayout>
          <c:xMode val="factor"/>
          <c:yMode val="factor"/>
          <c:x val="-0.023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092"/>
          <c:w val="0.9195"/>
          <c:h val="0.77775"/>
        </c:manualLayout>
      </c:layout>
      <c:scatterChart>
        <c:scatterStyle val="lineMarker"/>
        <c:varyColors val="0"/>
        <c:ser>
          <c:idx val="0"/>
          <c:order val="0"/>
          <c:tx>
            <c:v>Weight and Balance Envelope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Sheet1!$D$16:$D$22</c:f>
              <c:numCache/>
            </c:numRef>
          </c:xVal>
          <c:yVal>
            <c:numRef>
              <c:f>Sheet1!$E$16:$E$22</c:f>
              <c:numCache/>
            </c:numRef>
          </c:yVal>
          <c:smooth val="0"/>
        </c:ser>
        <c:ser>
          <c:idx val="1"/>
          <c:order val="1"/>
          <c:tx>
            <c:v>Fuel Burn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Sheet1!$E$9:$E$10</c:f>
              <c:numCache/>
            </c:numRef>
          </c:xVal>
          <c:yVal>
            <c:numRef>
              <c:f>Sheet1!$D$9:$D$10</c:f>
              <c:numCache/>
            </c:numRef>
          </c:yVal>
          <c:smooth val="0"/>
        </c:ser>
        <c:axId val="27909113"/>
        <c:axId val="49855426"/>
      </c:scatterChart>
      <c:valAx>
        <c:axId val="27909113"/>
        <c:scaling>
          <c:orientation val="minMax"/>
          <c:max val="4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Arm (inches)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426"/>
        <c:crosses val="autoZero"/>
        <c:crossBetween val="midCat"/>
        <c:dispUnits/>
        <c:majorUnit val="2"/>
        <c:minorUnit val="1"/>
      </c:valAx>
      <c:valAx>
        <c:axId val="49855426"/>
        <c:scaling>
          <c:orientation val="minMax"/>
          <c:max val="17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09113"/>
        <c:crosses val="autoZero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75"/>
          <c:y val="0.944"/>
          <c:w val="0.59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76200</xdr:rowOff>
    </xdr:from>
    <xdr:to>
      <xdr:col>14</xdr:col>
      <xdr:colOff>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4772025" y="76200"/>
        <a:ext cx="4752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PageLayoutView="0" workbookViewId="0" topLeftCell="B1">
      <selection activeCell="F13" sqref="F13"/>
    </sheetView>
  </sheetViews>
  <sheetFormatPr defaultColWidth="11.421875" defaultRowHeight="12.75"/>
  <cols>
    <col min="1" max="1" width="8.8515625" style="0" customWidth="1"/>
    <col min="2" max="2" width="17.00390625" style="0" bestFit="1" customWidth="1"/>
    <col min="3" max="3" width="5.140625" style="0" customWidth="1"/>
    <col min="4" max="4" width="12.421875" style="0" customWidth="1"/>
    <col min="5" max="5" width="8.8515625" style="0" customWidth="1"/>
    <col min="6" max="6" width="16.28125" style="0" customWidth="1"/>
    <col min="7" max="10" width="8.8515625" style="0" customWidth="1"/>
    <col min="11" max="11" width="12.28125" style="0" customWidth="1"/>
    <col min="12" max="16384" width="8.8515625" style="0" customWidth="1"/>
  </cols>
  <sheetData>
    <row r="1" spans="2:5" ht="12.75">
      <c r="B1" s="26" t="s">
        <v>18</v>
      </c>
      <c r="C1" s="27"/>
      <c r="D1" s="27">
        <v>1600</v>
      </c>
      <c r="E1" s="26" t="s">
        <v>19</v>
      </c>
    </row>
    <row r="3" ht="13.5" thickBot="1">
      <c r="B3" s="15" t="s">
        <v>9</v>
      </c>
    </row>
    <row r="4" spans="2:6" ht="12.75">
      <c r="B4" s="2" t="s">
        <v>0</v>
      </c>
      <c r="C4" s="3"/>
      <c r="D4" s="3" t="s">
        <v>3</v>
      </c>
      <c r="E4" s="3" t="s">
        <v>4</v>
      </c>
      <c r="F4" s="4" t="s">
        <v>22</v>
      </c>
    </row>
    <row r="5" spans="2:6" ht="12.75">
      <c r="B5" s="5" t="s">
        <v>1</v>
      </c>
      <c r="C5" s="6"/>
      <c r="D5" s="6">
        <v>1101</v>
      </c>
      <c r="E5" s="6">
        <v>33.5</v>
      </c>
      <c r="F5" s="12">
        <f>D5*E5</f>
        <v>36883.5</v>
      </c>
    </row>
    <row r="6" spans="2:6" ht="12.75">
      <c r="B6" s="5" t="s">
        <v>20</v>
      </c>
      <c r="C6" s="6"/>
      <c r="D6" s="41">
        <v>300</v>
      </c>
      <c r="E6" s="6">
        <v>39.5</v>
      </c>
      <c r="F6" s="12">
        <f>D6*E6</f>
        <v>11850</v>
      </c>
    </row>
    <row r="7" spans="2:6" ht="12.75">
      <c r="B7" s="5" t="s">
        <v>21</v>
      </c>
      <c r="C7" s="6"/>
      <c r="D7" s="41">
        <v>5</v>
      </c>
      <c r="E7" s="6">
        <v>65</v>
      </c>
      <c r="F7" s="12">
        <f>D7*E7</f>
        <v>325</v>
      </c>
    </row>
    <row r="8" spans="2:6" ht="13.5" thickBot="1">
      <c r="B8" s="7" t="s">
        <v>2</v>
      </c>
      <c r="C8" s="42">
        <v>25</v>
      </c>
      <c r="D8" s="9">
        <f>SUM(C8*6)</f>
        <v>150</v>
      </c>
      <c r="E8" s="9">
        <v>39.5</v>
      </c>
      <c r="F8" s="10">
        <f>D8*E8</f>
        <v>5925</v>
      </c>
    </row>
    <row r="9" spans="2:6" ht="13.5" thickBot="1">
      <c r="B9" s="8" t="s">
        <v>5</v>
      </c>
      <c r="C9" s="9"/>
      <c r="D9" s="9">
        <f>SUM(D5:D8)</f>
        <v>1556</v>
      </c>
      <c r="E9" s="13">
        <f>SUM(F9/D9)</f>
        <v>35.33643958868895</v>
      </c>
      <c r="F9" s="11">
        <f>SUM(F5:F8)</f>
        <v>54983.5</v>
      </c>
    </row>
    <row r="10" spans="2:6" ht="12.75">
      <c r="B10" s="5" t="s">
        <v>10</v>
      </c>
      <c r="C10" s="24"/>
      <c r="D10" s="24">
        <f>SUM(D9-D8)</f>
        <v>1406</v>
      </c>
      <c r="E10" s="25">
        <f>SUM(F10/D10)</f>
        <v>34.89224751066856</v>
      </c>
      <c r="F10" s="25">
        <f>SUM(F9-F8)</f>
        <v>49058.5</v>
      </c>
    </row>
    <row r="12" spans="2:4" ht="12.75">
      <c r="B12" s="40" t="s">
        <v>17</v>
      </c>
      <c r="C12" s="27"/>
      <c r="D12" s="27">
        <f>D1-D5</f>
        <v>499</v>
      </c>
    </row>
    <row r="14" spans="4:5" ht="13.5" thickBot="1">
      <c r="D14" s="14" t="s">
        <v>8</v>
      </c>
      <c r="E14" s="14"/>
    </row>
    <row r="15" spans="4:5" ht="12.75">
      <c r="D15" s="20" t="s">
        <v>6</v>
      </c>
      <c r="E15" s="21" t="s">
        <v>7</v>
      </c>
    </row>
    <row r="16" spans="4:5" ht="12.75">
      <c r="D16" s="16">
        <v>31.4</v>
      </c>
      <c r="E16" s="17">
        <v>1100</v>
      </c>
    </row>
    <row r="17" spans="4:5" ht="12.75">
      <c r="D17" s="16">
        <v>32.8</v>
      </c>
      <c r="E17" s="17">
        <v>1600</v>
      </c>
    </row>
    <row r="18" spans="4:5" ht="12.75">
      <c r="D18" s="16">
        <v>37.5</v>
      </c>
      <c r="E18" s="17">
        <v>1600</v>
      </c>
    </row>
    <row r="19" spans="4:5" ht="12.75">
      <c r="D19" s="16">
        <v>37.5</v>
      </c>
      <c r="E19" s="17">
        <v>1100</v>
      </c>
    </row>
    <row r="20" spans="4:5" ht="12.75">
      <c r="D20" s="16">
        <v>37.5</v>
      </c>
      <c r="E20" s="17">
        <v>1100</v>
      </c>
    </row>
    <row r="21" spans="4:5" ht="12.75">
      <c r="D21" s="16">
        <v>37.5</v>
      </c>
      <c r="E21" s="17">
        <v>1100</v>
      </c>
    </row>
    <row r="22" spans="4:5" ht="13.5" thickBot="1">
      <c r="D22" s="18">
        <v>37.5</v>
      </c>
      <c r="E22" s="19">
        <v>1100</v>
      </c>
    </row>
    <row r="28" spans="10:12" ht="13.5" thickBot="1">
      <c r="J28" s="22" t="s">
        <v>15</v>
      </c>
      <c r="K28" s="23"/>
      <c r="L28" s="1"/>
    </row>
    <row r="29" spans="10:12" ht="12.75">
      <c r="J29" s="28"/>
      <c r="K29" s="29" t="s">
        <v>1</v>
      </c>
      <c r="L29" s="30">
        <f>SUM(D5)</f>
        <v>1101</v>
      </c>
    </row>
    <row r="30" spans="10:12" ht="12.75">
      <c r="J30" s="31" t="s">
        <v>11</v>
      </c>
      <c r="K30" s="32" t="s">
        <v>12</v>
      </c>
      <c r="L30" s="33">
        <f>SUM(D6:D6)</f>
        <v>300</v>
      </c>
    </row>
    <row r="31" spans="10:12" ht="12.75">
      <c r="J31" s="34">
        <f>SUM(C8)</f>
        <v>25</v>
      </c>
      <c r="K31" s="32" t="s">
        <v>13</v>
      </c>
      <c r="L31" s="33">
        <f>SUM(D8)</f>
        <v>150</v>
      </c>
    </row>
    <row r="32" spans="10:12" ht="13.5" thickBot="1">
      <c r="J32" s="35"/>
      <c r="K32" s="36" t="s">
        <v>14</v>
      </c>
      <c r="L32" s="37">
        <f>SUM(D7)</f>
        <v>5</v>
      </c>
    </row>
    <row r="33" spans="10:12" ht="12.75">
      <c r="J33" s="27"/>
      <c r="K33" s="38" t="s">
        <v>16</v>
      </c>
      <c r="L33" s="39">
        <f>SUM(D9)</f>
        <v>1556</v>
      </c>
    </row>
  </sheetData>
  <sheetProtection/>
  <printOptions/>
  <pageMargins left="0.75" right="0.75" top="1" bottom="1" header="0.5" footer="0.5"/>
  <pageSetup horizontalDpi="600" verticalDpi="6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Buchholz</dc:creator>
  <cp:keywords/>
  <dc:description/>
  <cp:lastModifiedBy>Randy Schoephoerster</cp:lastModifiedBy>
  <cp:lastPrinted>2009-04-11T16:15:46Z</cp:lastPrinted>
  <dcterms:created xsi:type="dcterms:W3CDTF">2009-04-11T15:40:47Z</dcterms:created>
  <dcterms:modified xsi:type="dcterms:W3CDTF">2020-05-25T14:40:15Z</dcterms:modified>
  <cp:category/>
  <cp:version/>
  <cp:contentType/>
  <cp:contentStatus/>
</cp:coreProperties>
</file>